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BEST SELLER 50 for ecom\"/>
    </mc:Choice>
  </mc:AlternateContent>
  <bookViews>
    <workbookView xWindow="0" yWindow="0" windowWidth="8400" windowHeight="11865"/>
  </bookViews>
  <sheets>
    <sheet name="Sheet1" sheetId="1" r:id="rId1"/>
  </sheets>
  <definedNames>
    <definedName name="_xlnm._FilterDatabase" localSheetId="0" hidden="1">Sheet1!$A$1:$J$41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N18" i="1"/>
  <c r="N16" i="1"/>
  <c r="N15" i="1"/>
  <c r="N14" i="1"/>
  <c r="N12" i="1"/>
  <c r="N10" i="1"/>
  <c r="N9" i="1"/>
  <c r="N8" i="1"/>
  <c r="N5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7" i="1"/>
  <c r="N13" i="1"/>
  <c r="N11" i="1"/>
  <c r="N7" i="1"/>
  <c r="N6" i="1"/>
  <c r="N4" i="1"/>
  <c r="N3" i="1"/>
  <c r="P2" i="1"/>
  <c r="N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2" i="1"/>
  <c r="Q2" i="1"/>
  <c r="R2" i="1" s="1"/>
</calcChain>
</file>

<file path=xl/sharedStrings.xml><?xml version="1.0" encoding="utf-8"?>
<sst xmlns="http://schemas.openxmlformats.org/spreadsheetml/2006/main" count="162" uniqueCount="69">
  <si>
    <t>Image</t>
  </si>
  <si>
    <t>Customer</t>
  </si>
  <si>
    <t>Style No</t>
  </si>
  <si>
    <t>Category</t>
  </si>
  <si>
    <t>Sub Category</t>
  </si>
  <si>
    <t>Sold</t>
  </si>
  <si>
    <t>Net Wt</t>
  </si>
  <si>
    <t>Diamond Pcs</t>
  </si>
  <si>
    <t>Diamond Wt</t>
  </si>
  <si>
    <t>Stone Wt</t>
  </si>
  <si>
    <t>M.K.LUXURY GROUP</t>
  </si>
  <si>
    <t>CDHEC.100</t>
  </si>
  <si>
    <t>RING</t>
  </si>
  <si>
    <t>BRIDAL HALO</t>
  </si>
  <si>
    <t>CDHEC.125</t>
  </si>
  <si>
    <t>BAND</t>
  </si>
  <si>
    <t>CDEC.150</t>
  </si>
  <si>
    <t>BRIDAL</t>
  </si>
  <si>
    <t>BRACELETS</t>
  </si>
  <si>
    <t>R201OV.150</t>
  </si>
  <si>
    <t>BRIDAL HIDDEN HALO</t>
  </si>
  <si>
    <t>SURREAL DIAMOND LLC</t>
  </si>
  <si>
    <t>TENNIS</t>
  </si>
  <si>
    <t>R10111</t>
  </si>
  <si>
    <t>3 STONE</t>
  </si>
  <si>
    <t>R10112</t>
  </si>
  <si>
    <t>R203RD.150</t>
  </si>
  <si>
    <t>R10114</t>
  </si>
  <si>
    <t>R10115</t>
  </si>
  <si>
    <t>R10117</t>
  </si>
  <si>
    <t>R10118</t>
  </si>
  <si>
    <t>5 STONE</t>
  </si>
  <si>
    <t>R200EC-200</t>
  </si>
  <si>
    <t>CDOV.150</t>
  </si>
  <si>
    <t>R201OV.200</t>
  </si>
  <si>
    <t>BR230503</t>
  </si>
  <si>
    <t>BR230504</t>
  </si>
  <si>
    <t>R20300</t>
  </si>
  <si>
    <t>R20301</t>
  </si>
  <si>
    <t>R10308</t>
  </si>
  <si>
    <t>R202PS.200</t>
  </si>
  <si>
    <t>R203RD.200</t>
  </si>
  <si>
    <t>ANERI JEWELS LLC</t>
  </si>
  <si>
    <t>PENDANT</t>
  </si>
  <si>
    <t>SEEMA JEWELRY DESIGN &amp; CO.</t>
  </si>
  <si>
    <t>P10184</t>
  </si>
  <si>
    <t>EARRING</t>
  </si>
  <si>
    <t>NEW LITE LLC</t>
  </si>
  <si>
    <t>LR1506514KW-22</t>
  </si>
  <si>
    <t>LR1606614KW-22</t>
  </si>
  <si>
    <t>LR1613014KW-20</t>
  </si>
  <si>
    <t>R1614914KW-23</t>
  </si>
  <si>
    <t>P10258</t>
  </si>
  <si>
    <t>HEARTS</t>
  </si>
  <si>
    <t>LR1617314KY-23</t>
  </si>
  <si>
    <t>LR1617514KY-23</t>
  </si>
  <si>
    <t>LR1617714KY-23</t>
  </si>
  <si>
    <t>R11000</t>
  </si>
  <si>
    <t>R10998</t>
  </si>
  <si>
    <t>E10462</t>
  </si>
  <si>
    <t>LP2750SSYV-23-S</t>
  </si>
  <si>
    <t>LR114714KW-20</t>
  </si>
  <si>
    <t>ENGAGEMENT</t>
  </si>
  <si>
    <t>CTR WT</t>
  </si>
  <si>
    <t>SS WT</t>
  </si>
  <si>
    <t>GOLD VAL</t>
  </si>
  <si>
    <t>DIA VAL</t>
  </si>
  <si>
    <t>LAB</t>
  </si>
  <si>
    <t>TOTAL COST OF CHANDRA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</si>
</sst>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6" x14ac:knownFonts="1">
    <font>
      <sz val="10"/>
      <name val="Tahoma"/>
    </font>
    <font>
      <b/>
      <sz val="10"/>
      <name val="Tahoma"/>
      <family val="2"/>
    </font>
    <font>
      <sz val="9"/>
      <name val="Tahoma"/>
      <family val="2"/>
    </font>
    <font>
      <sz val="10"/>
      <color theme="0"/>
      <name val="Tahoma"/>
      <family val="2"/>
    </font>
    <font>
      <sz val="10"/>
      <name val="Tahoma"/>
      <family val="2"/>
    </font>
    <font>
      <sz val="9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/>
    <xf numFmtId="2" fontId="4" fillId="0" borderId="0" xfId="0" applyNumberFormat="1" applyFont="1" applyFill="1"/>
    <xf numFmtId="0" fontId="2" fillId="0" borderId="3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123825</xdr:rowOff>
    </xdr:from>
    <xdr:to>
      <xdr:col>0</xdr:col>
      <xdr:colOff>714152</xdr:colOff>
      <xdr:row>31</xdr:row>
      <xdr:rowOff>837940</xdr:rowOff>
    </xdr:to>
    <xdr:pic>
      <xdr:nvPicPr>
        <xdr:cNvPr id="2" name="Picture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0"/>
          <a:ext cx="714152" cy="7141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95250</xdr:rowOff>
    </xdr:from>
    <xdr:to>
      <xdr:col>0</xdr:col>
      <xdr:colOff>714152</xdr:colOff>
      <xdr:row>5</xdr:row>
      <xdr:rowOff>809365</xdr:rowOff>
    </xdr:to>
    <xdr:pic>
      <xdr:nvPicPr>
        <xdr:cNvPr id="3" name="Picture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57350"/>
          <a:ext cx="714152" cy="714115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10</xdr:row>
      <xdr:rowOff>104775</xdr:rowOff>
    </xdr:from>
    <xdr:to>
      <xdr:col>0</xdr:col>
      <xdr:colOff>647105</xdr:colOff>
      <xdr:row>10</xdr:row>
      <xdr:rowOff>818890</xdr:rowOff>
    </xdr:to>
    <xdr:pic>
      <xdr:nvPicPr>
        <xdr:cNvPr id="7" name="Picture5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6457950"/>
          <a:ext cx="637580" cy="714115"/>
        </a:xfrm>
        <a:prstGeom prst="rect">
          <a:avLst/>
        </a:prstGeom>
      </xdr:spPr>
    </xdr:pic>
    <xdr:clientData/>
  </xdr:twoCellAnchor>
  <xdr:twoCellAnchor>
    <xdr:from>
      <xdr:col>0</xdr:col>
      <xdr:colOff>200025</xdr:colOff>
      <xdr:row>26</xdr:row>
      <xdr:rowOff>114300</xdr:rowOff>
    </xdr:from>
    <xdr:to>
      <xdr:col>0</xdr:col>
      <xdr:colOff>600075</xdr:colOff>
      <xdr:row>26</xdr:row>
      <xdr:rowOff>828415</xdr:rowOff>
    </xdr:to>
    <xdr:pic>
      <xdr:nvPicPr>
        <xdr:cNvPr id="9" name="Picture7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0025" y="8467725"/>
          <a:ext cx="400050" cy="714115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32</xdr:row>
      <xdr:rowOff>171450</xdr:rowOff>
    </xdr:from>
    <xdr:to>
      <xdr:col>0</xdr:col>
      <xdr:colOff>609600</xdr:colOff>
      <xdr:row>32</xdr:row>
      <xdr:rowOff>885565</xdr:rowOff>
    </xdr:to>
    <xdr:pic>
      <xdr:nvPicPr>
        <xdr:cNvPr id="10" name="Picture8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9550" y="9525000"/>
          <a:ext cx="400050" cy="714115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11</xdr:row>
      <xdr:rowOff>180975</xdr:rowOff>
    </xdr:from>
    <xdr:to>
      <xdr:col>0</xdr:col>
      <xdr:colOff>847502</xdr:colOff>
      <xdr:row>11</xdr:row>
      <xdr:rowOff>895090</xdr:rowOff>
    </xdr:to>
    <xdr:pic>
      <xdr:nvPicPr>
        <xdr:cNvPr id="11" name="Picture9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3350" y="11534775"/>
          <a:ext cx="714152" cy="714115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14</xdr:row>
      <xdr:rowOff>114300</xdr:rowOff>
    </xdr:from>
    <xdr:to>
      <xdr:col>0</xdr:col>
      <xdr:colOff>771302</xdr:colOff>
      <xdr:row>14</xdr:row>
      <xdr:rowOff>828415</xdr:rowOff>
    </xdr:to>
    <xdr:pic>
      <xdr:nvPicPr>
        <xdr:cNvPr id="12" name="Picture10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150" y="12468225"/>
          <a:ext cx="714152" cy="714115"/>
        </a:xfrm>
        <a:prstGeom prst="rect">
          <a:avLst/>
        </a:prstGeom>
      </xdr:spPr>
    </xdr:pic>
    <xdr:clientData/>
  </xdr:twoCellAnchor>
  <xdr:twoCellAnchor>
    <xdr:from>
      <xdr:col>0</xdr:col>
      <xdr:colOff>134938</xdr:colOff>
      <xdr:row>21</xdr:row>
      <xdr:rowOff>171450</xdr:rowOff>
    </xdr:from>
    <xdr:to>
      <xdr:col>0</xdr:col>
      <xdr:colOff>744389</xdr:colOff>
      <xdr:row>21</xdr:row>
      <xdr:rowOff>885565</xdr:rowOff>
    </xdr:to>
    <xdr:pic>
      <xdr:nvPicPr>
        <xdr:cNvPr id="13" name="Picture1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4938" y="20858559"/>
          <a:ext cx="609451" cy="714115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12</xdr:row>
      <xdr:rowOff>200025</xdr:rowOff>
    </xdr:from>
    <xdr:to>
      <xdr:col>0</xdr:col>
      <xdr:colOff>742801</xdr:colOff>
      <xdr:row>12</xdr:row>
      <xdr:rowOff>914140</xdr:rowOff>
    </xdr:to>
    <xdr:pic>
      <xdr:nvPicPr>
        <xdr:cNvPr id="14" name="Picture12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3350" y="14554200"/>
          <a:ext cx="609451" cy="714115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17</xdr:row>
      <xdr:rowOff>152400</xdr:rowOff>
    </xdr:from>
    <xdr:to>
      <xdr:col>0</xdr:col>
      <xdr:colOff>771302</xdr:colOff>
      <xdr:row>17</xdr:row>
      <xdr:rowOff>866515</xdr:rowOff>
    </xdr:to>
    <xdr:pic>
      <xdr:nvPicPr>
        <xdr:cNvPr id="15" name="Picture13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7150" y="15541228"/>
          <a:ext cx="714152" cy="7141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104775</xdr:rowOff>
    </xdr:from>
    <xdr:to>
      <xdr:col>0</xdr:col>
      <xdr:colOff>714152</xdr:colOff>
      <xdr:row>4</xdr:row>
      <xdr:rowOff>818890</xdr:rowOff>
    </xdr:to>
    <xdr:pic>
      <xdr:nvPicPr>
        <xdr:cNvPr id="16" name="Picture14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6459200"/>
          <a:ext cx="714152" cy="714115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18</xdr:row>
      <xdr:rowOff>200025</xdr:rowOff>
    </xdr:from>
    <xdr:to>
      <xdr:col>0</xdr:col>
      <xdr:colOff>761777</xdr:colOff>
      <xdr:row>18</xdr:row>
      <xdr:rowOff>914140</xdr:rowOff>
    </xdr:to>
    <xdr:pic>
      <xdr:nvPicPr>
        <xdr:cNvPr id="18" name="Picture16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7625" y="20554950"/>
          <a:ext cx="714152" cy="714115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</xdr:row>
      <xdr:rowOff>114300</xdr:rowOff>
    </xdr:from>
    <xdr:to>
      <xdr:col>0</xdr:col>
      <xdr:colOff>742727</xdr:colOff>
      <xdr:row>6</xdr:row>
      <xdr:rowOff>828415</xdr:rowOff>
    </xdr:to>
    <xdr:pic>
      <xdr:nvPicPr>
        <xdr:cNvPr id="19" name="Picture17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" y="21469350"/>
          <a:ext cx="714152" cy="714115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25</xdr:row>
      <xdr:rowOff>161925</xdr:rowOff>
    </xdr:from>
    <xdr:to>
      <xdr:col>0</xdr:col>
      <xdr:colOff>685167</xdr:colOff>
      <xdr:row>25</xdr:row>
      <xdr:rowOff>876040</xdr:rowOff>
    </xdr:to>
    <xdr:pic>
      <xdr:nvPicPr>
        <xdr:cNvPr id="20" name="Picture18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0" y="22517100"/>
          <a:ext cx="589917" cy="714115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29</xdr:row>
      <xdr:rowOff>76200</xdr:rowOff>
    </xdr:from>
    <xdr:to>
      <xdr:col>0</xdr:col>
      <xdr:colOff>618492</xdr:colOff>
      <xdr:row>29</xdr:row>
      <xdr:rowOff>790315</xdr:rowOff>
    </xdr:to>
    <xdr:pic>
      <xdr:nvPicPr>
        <xdr:cNvPr id="21" name="Picture19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8575" y="23431500"/>
          <a:ext cx="589917" cy="7141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76200</xdr:rowOff>
    </xdr:from>
    <xdr:to>
      <xdr:col>0</xdr:col>
      <xdr:colOff>714152</xdr:colOff>
      <xdr:row>28</xdr:row>
      <xdr:rowOff>790315</xdr:rowOff>
    </xdr:to>
    <xdr:pic>
      <xdr:nvPicPr>
        <xdr:cNvPr id="24" name="Picture22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26431875"/>
          <a:ext cx="714152" cy="714115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24</xdr:row>
      <xdr:rowOff>190500</xdr:rowOff>
    </xdr:from>
    <xdr:to>
      <xdr:col>0</xdr:col>
      <xdr:colOff>799877</xdr:colOff>
      <xdr:row>24</xdr:row>
      <xdr:rowOff>904615</xdr:rowOff>
    </xdr:to>
    <xdr:pic>
      <xdr:nvPicPr>
        <xdr:cNvPr id="25" name="Picture23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5725" y="27546300"/>
          <a:ext cx="714152" cy="714115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</xdr:row>
      <xdr:rowOff>133350</xdr:rowOff>
    </xdr:from>
    <xdr:to>
      <xdr:col>0</xdr:col>
      <xdr:colOff>618939</xdr:colOff>
      <xdr:row>1</xdr:row>
      <xdr:rowOff>847465</xdr:rowOff>
    </xdr:to>
    <xdr:pic>
      <xdr:nvPicPr>
        <xdr:cNvPr id="26" name="Picture24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7150" y="28489275"/>
          <a:ext cx="561789" cy="714115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22</xdr:row>
      <xdr:rowOff>152400</xdr:rowOff>
    </xdr:from>
    <xdr:to>
      <xdr:col>0</xdr:col>
      <xdr:colOff>618939</xdr:colOff>
      <xdr:row>22</xdr:row>
      <xdr:rowOff>866515</xdr:rowOff>
    </xdr:to>
    <xdr:pic>
      <xdr:nvPicPr>
        <xdr:cNvPr id="27" name="Picture25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7150" y="29570759"/>
          <a:ext cx="561789" cy="714115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23</xdr:row>
      <xdr:rowOff>200025</xdr:rowOff>
    </xdr:from>
    <xdr:to>
      <xdr:col>0</xdr:col>
      <xdr:colOff>608930</xdr:colOff>
      <xdr:row>23</xdr:row>
      <xdr:rowOff>914140</xdr:rowOff>
    </xdr:to>
    <xdr:pic>
      <xdr:nvPicPr>
        <xdr:cNvPr id="28" name="Picture26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6675" y="30556200"/>
          <a:ext cx="542255" cy="7141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200025</xdr:rowOff>
    </xdr:from>
    <xdr:to>
      <xdr:col>0</xdr:col>
      <xdr:colOff>628204</xdr:colOff>
      <xdr:row>20</xdr:row>
      <xdr:rowOff>914140</xdr:rowOff>
    </xdr:to>
    <xdr:pic>
      <xdr:nvPicPr>
        <xdr:cNvPr id="30" name="Picture28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35556825"/>
          <a:ext cx="628204" cy="71411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30</xdr:row>
      <xdr:rowOff>161925</xdr:rowOff>
    </xdr:from>
    <xdr:to>
      <xdr:col>0</xdr:col>
      <xdr:colOff>647254</xdr:colOff>
      <xdr:row>30</xdr:row>
      <xdr:rowOff>876040</xdr:rowOff>
    </xdr:to>
    <xdr:pic>
      <xdr:nvPicPr>
        <xdr:cNvPr id="31" name="Picture29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050" y="62438227"/>
          <a:ext cx="628204" cy="7141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714152</xdr:colOff>
      <xdr:row>16</xdr:row>
      <xdr:rowOff>714115</xdr:rowOff>
    </xdr:to>
    <xdr:pic>
      <xdr:nvPicPr>
        <xdr:cNvPr id="39" name="Picture37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1"/>
          <a:ext cx="2076450" cy="1557338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34</xdr:row>
      <xdr:rowOff>171450</xdr:rowOff>
    </xdr:from>
    <xdr:to>
      <xdr:col>0</xdr:col>
      <xdr:colOff>723788</xdr:colOff>
      <xdr:row>34</xdr:row>
      <xdr:rowOff>885565</xdr:rowOff>
    </xdr:to>
    <xdr:pic>
      <xdr:nvPicPr>
        <xdr:cNvPr id="43" name="Picture4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6675" y="68440565"/>
          <a:ext cx="657113" cy="714115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27</xdr:row>
      <xdr:rowOff>76200</xdr:rowOff>
    </xdr:from>
    <xdr:to>
      <xdr:col>0</xdr:col>
      <xdr:colOff>732867</xdr:colOff>
      <xdr:row>27</xdr:row>
      <xdr:rowOff>790315</xdr:rowOff>
    </xdr:to>
    <xdr:pic>
      <xdr:nvPicPr>
        <xdr:cNvPr id="44" name="Picture42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7625" y="50434875"/>
          <a:ext cx="685242" cy="714115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39</xdr:row>
      <xdr:rowOff>200025</xdr:rowOff>
    </xdr:from>
    <xdr:to>
      <xdr:col>0</xdr:col>
      <xdr:colOff>790017</xdr:colOff>
      <xdr:row>39</xdr:row>
      <xdr:rowOff>914140</xdr:rowOff>
    </xdr:to>
    <xdr:pic>
      <xdr:nvPicPr>
        <xdr:cNvPr id="45" name="Picture43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04775" y="51558825"/>
          <a:ext cx="685242" cy="714115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38</xdr:row>
      <xdr:rowOff>95250</xdr:rowOff>
    </xdr:from>
    <xdr:to>
      <xdr:col>0</xdr:col>
      <xdr:colOff>647365</xdr:colOff>
      <xdr:row>38</xdr:row>
      <xdr:rowOff>809365</xdr:rowOff>
    </xdr:to>
    <xdr:pic>
      <xdr:nvPicPr>
        <xdr:cNvPr id="46" name="Picture44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76200" y="73358375"/>
          <a:ext cx="571165" cy="714115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9</xdr:row>
      <xdr:rowOff>161925</xdr:rowOff>
    </xdr:from>
    <xdr:to>
      <xdr:col>0</xdr:col>
      <xdr:colOff>809402</xdr:colOff>
      <xdr:row>9</xdr:row>
      <xdr:rowOff>876040</xdr:rowOff>
    </xdr:to>
    <xdr:pic>
      <xdr:nvPicPr>
        <xdr:cNvPr id="47" name="Picture45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0" y="21487342"/>
          <a:ext cx="714152" cy="714115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35</xdr:row>
      <xdr:rowOff>142875</xdr:rowOff>
    </xdr:from>
    <xdr:to>
      <xdr:col>0</xdr:col>
      <xdr:colOff>761926</xdr:colOff>
      <xdr:row>35</xdr:row>
      <xdr:rowOff>856990</xdr:rowOff>
    </xdr:to>
    <xdr:pic>
      <xdr:nvPicPr>
        <xdr:cNvPr id="51" name="Picture49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7150" y="57502425"/>
          <a:ext cx="704776" cy="714115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36</xdr:row>
      <xdr:rowOff>123825</xdr:rowOff>
    </xdr:from>
    <xdr:to>
      <xdr:col>0</xdr:col>
      <xdr:colOff>771451</xdr:colOff>
      <xdr:row>36</xdr:row>
      <xdr:rowOff>837940</xdr:rowOff>
    </xdr:to>
    <xdr:pic>
      <xdr:nvPicPr>
        <xdr:cNvPr id="52" name="Picture50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6675" y="58483500"/>
          <a:ext cx="704776" cy="714115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37</xdr:row>
      <xdr:rowOff>161925</xdr:rowOff>
    </xdr:from>
    <xdr:to>
      <xdr:col>0</xdr:col>
      <xdr:colOff>742876</xdr:colOff>
      <xdr:row>37</xdr:row>
      <xdr:rowOff>876040</xdr:rowOff>
    </xdr:to>
    <xdr:pic>
      <xdr:nvPicPr>
        <xdr:cNvPr id="53" name="Picture51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38100" y="59521725"/>
          <a:ext cx="704776" cy="714115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2</xdr:row>
      <xdr:rowOff>200025</xdr:rowOff>
    </xdr:from>
    <xdr:to>
      <xdr:col>0</xdr:col>
      <xdr:colOff>628241</xdr:colOff>
      <xdr:row>2</xdr:row>
      <xdr:rowOff>914140</xdr:rowOff>
    </xdr:to>
    <xdr:pic>
      <xdr:nvPicPr>
        <xdr:cNvPr id="65" name="Picture63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52400" y="72561450"/>
          <a:ext cx="475841" cy="71411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3</xdr:row>
      <xdr:rowOff>180975</xdr:rowOff>
    </xdr:from>
    <xdr:to>
      <xdr:col>0</xdr:col>
      <xdr:colOff>609302</xdr:colOff>
      <xdr:row>3</xdr:row>
      <xdr:rowOff>895090</xdr:rowOff>
    </xdr:to>
    <xdr:pic>
      <xdr:nvPicPr>
        <xdr:cNvPr id="66" name="Picture64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90500" y="73542525"/>
          <a:ext cx="418802" cy="714115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15</xdr:row>
      <xdr:rowOff>152400</xdr:rowOff>
    </xdr:from>
    <xdr:to>
      <xdr:col>0</xdr:col>
      <xdr:colOff>799542</xdr:colOff>
      <xdr:row>15</xdr:row>
      <xdr:rowOff>866515</xdr:rowOff>
    </xdr:to>
    <xdr:pic>
      <xdr:nvPicPr>
        <xdr:cNvPr id="68" name="Picture66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14300" y="75514200"/>
          <a:ext cx="685242" cy="714115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33</xdr:row>
      <xdr:rowOff>228600</xdr:rowOff>
    </xdr:from>
    <xdr:to>
      <xdr:col>0</xdr:col>
      <xdr:colOff>742727</xdr:colOff>
      <xdr:row>33</xdr:row>
      <xdr:rowOff>885788</xdr:rowOff>
    </xdr:to>
    <xdr:pic>
      <xdr:nvPicPr>
        <xdr:cNvPr id="71" name="Picture69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8575" y="78590775"/>
          <a:ext cx="714152" cy="657188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40</xdr:row>
      <xdr:rowOff>180975</xdr:rowOff>
    </xdr:from>
    <xdr:to>
      <xdr:col>0</xdr:col>
      <xdr:colOff>675940</xdr:colOff>
      <xdr:row>40</xdr:row>
      <xdr:rowOff>895090</xdr:rowOff>
    </xdr:to>
    <xdr:pic>
      <xdr:nvPicPr>
        <xdr:cNvPr id="72" name="Picture70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04775" y="76440506"/>
          <a:ext cx="571165" cy="7141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37484</xdr:rowOff>
    </xdr:from>
    <xdr:to>
      <xdr:col>0</xdr:col>
      <xdr:colOff>831588</xdr:colOff>
      <xdr:row>8</xdr:row>
      <xdr:rowOff>958168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9413117F-A3BA-ACC0-FAD2-E41C738D5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17430531"/>
          <a:ext cx="831588" cy="9206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79376</xdr:rowOff>
    </xdr:from>
    <xdr:to>
      <xdr:col>0</xdr:col>
      <xdr:colOff>877440</xdr:colOff>
      <xdr:row>7</xdr:row>
      <xdr:rowOff>946370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xmlns="" id="{5DE4C7C9-D1C5-5E47-84C2-8D1F6E55D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18474532"/>
          <a:ext cx="877440" cy="8669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89297</xdr:rowOff>
    </xdr:from>
    <xdr:to>
      <xdr:col>0</xdr:col>
      <xdr:colOff>931488</xdr:colOff>
      <xdr:row>13</xdr:row>
      <xdr:rowOff>843359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0040927C-772E-ADD6-DA57-F10BD0CD9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32513985"/>
          <a:ext cx="931488" cy="754062"/>
        </a:xfrm>
        <a:prstGeom prst="rect">
          <a:avLst/>
        </a:prstGeom>
      </xdr:spPr>
    </xdr:pic>
    <xdr:clientData/>
  </xdr:twoCellAnchor>
  <xdr:twoCellAnchor editAs="oneCell">
    <xdr:from>
      <xdr:col>0</xdr:col>
      <xdr:colOff>49610</xdr:colOff>
      <xdr:row>19</xdr:row>
      <xdr:rowOff>56378</xdr:rowOff>
    </xdr:from>
    <xdr:to>
      <xdr:col>0</xdr:col>
      <xdr:colOff>825291</xdr:colOff>
      <xdr:row>19</xdr:row>
      <xdr:rowOff>863204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xmlns="" id="{32B3F4A9-11BC-E90D-D8B3-F907701FF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49610" y="33483175"/>
          <a:ext cx="775681" cy="806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zoomScale="70" zoomScaleNormal="70" workbookViewId="0">
      <selection activeCell="C1" sqref="C1"/>
    </sheetView>
  </sheetViews>
  <sheetFormatPr defaultColWidth="9.140625" defaultRowHeight="12.75" customHeight="1" x14ac:dyDescent="0.2"/>
  <cols>
    <col min="1" max="1" width="14.5703125" customWidth="1"/>
    <col min="2" max="2" width="27.85546875" bestFit="1" customWidth="1"/>
    <col min="3" max="3" width="15.85546875" customWidth="1"/>
    <col min="4" max="4" width="10.7109375" customWidth="1"/>
    <col min="5" max="5" width="19.42578125" bestFit="1" customWidth="1"/>
    <col min="6" max="6" width="5.140625" customWidth="1"/>
    <col min="7" max="7" width="7.7109375" bestFit="1" customWidth="1"/>
    <col min="8" max="8" width="12.5703125" bestFit="1" customWidth="1"/>
    <col min="9" max="9" width="12.140625" bestFit="1" customWidth="1"/>
    <col min="10" max="10" width="11.7109375" customWidth="1"/>
    <col min="13" max="16" width="9.140625" style="11"/>
    <col min="19" max="19" width="0" hidden="1" customWidth="1"/>
  </cols>
  <sheetData>
    <row r="1" spans="1:19" ht="5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4" t="s">
        <v>9</v>
      </c>
      <c r="K1" s="5" t="s">
        <v>63</v>
      </c>
      <c r="L1" s="5" t="s">
        <v>64</v>
      </c>
      <c r="M1" s="10" t="s">
        <v>65</v>
      </c>
      <c r="N1" s="10" t="s">
        <v>66</v>
      </c>
      <c r="O1" s="10" t="s">
        <v>67</v>
      </c>
      <c r="P1" s="10" t="s">
        <v>68</v>
      </c>
    </row>
    <row r="2" spans="1:19" ht="78.75" customHeight="1" x14ac:dyDescent="0.2">
      <c r="A2" s="2"/>
      <c r="B2" s="3" t="s">
        <v>21</v>
      </c>
      <c r="C2" s="3" t="s">
        <v>37</v>
      </c>
      <c r="D2" s="3" t="s">
        <v>12</v>
      </c>
      <c r="E2" s="3"/>
      <c r="F2" s="3">
        <v>51</v>
      </c>
      <c r="G2" s="3">
        <v>3.15</v>
      </c>
      <c r="H2" s="3">
        <v>14</v>
      </c>
      <c r="I2" s="3">
        <v>2.5649999999999999</v>
      </c>
      <c r="J2" s="3">
        <v>0</v>
      </c>
      <c r="K2" s="6">
        <v>2.5</v>
      </c>
      <c r="L2" s="6">
        <v>0.06</v>
      </c>
      <c r="M2" s="11">
        <f>S2*G2</f>
        <v>186.10526552705912</v>
      </c>
      <c r="N2" s="11">
        <f>(K2*135)+(L2*65)</f>
        <v>341.4</v>
      </c>
      <c r="O2" s="11">
        <f>G2*5</f>
        <v>15.75</v>
      </c>
      <c r="P2" s="11">
        <f>SUM(M2:O2)</f>
        <v>543.25526552705912</v>
      </c>
      <c r="Q2" s="7">
        <f>3000/31.10135</f>
        <v>96.458835388174464</v>
      </c>
      <c r="R2" s="7">
        <f>Q2/24</f>
        <v>4.0191181411739363</v>
      </c>
      <c r="S2" s="8">
        <v>59.081036675256861</v>
      </c>
    </row>
    <row r="3" spans="1:19" ht="78.75" customHeight="1" x14ac:dyDescent="0.2">
      <c r="A3" s="2"/>
      <c r="B3" s="3" t="s">
        <v>21</v>
      </c>
      <c r="C3" s="13" t="s">
        <v>57</v>
      </c>
      <c r="D3" s="3" t="s">
        <v>12</v>
      </c>
      <c r="E3" s="3"/>
      <c r="F3" s="3">
        <v>52</v>
      </c>
      <c r="G3" s="3">
        <v>4</v>
      </c>
      <c r="H3" s="3">
        <v>28</v>
      </c>
      <c r="I3" s="3">
        <v>3.0259999999999998</v>
      </c>
      <c r="J3" s="3">
        <v>0</v>
      </c>
      <c r="K3" s="6">
        <v>2.5</v>
      </c>
      <c r="L3" s="6">
        <v>0.52</v>
      </c>
      <c r="M3" s="11">
        <f t="shared" ref="M3:M41" si="0">S3*G3</f>
        <v>236.32414670102744</v>
      </c>
      <c r="N3" s="11">
        <f t="shared" ref="N3:N4" si="1">(K3*135)+(L3*65)</f>
        <v>371.3</v>
      </c>
      <c r="O3" s="11">
        <f t="shared" ref="O3:O41" si="2">G3*5</f>
        <v>20</v>
      </c>
      <c r="P3" s="11">
        <f t="shared" ref="P3:P41" si="3">SUM(M3:O3)</f>
        <v>627.62414670102748</v>
      </c>
      <c r="S3" s="8">
        <v>59.081036675256861</v>
      </c>
    </row>
    <row r="4" spans="1:19" ht="78.75" customHeight="1" x14ac:dyDescent="0.2">
      <c r="A4" s="2"/>
      <c r="B4" s="3" t="s">
        <v>21</v>
      </c>
      <c r="C4" s="13" t="s">
        <v>58</v>
      </c>
      <c r="D4" s="3" t="s">
        <v>12</v>
      </c>
      <c r="E4" s="3"/>
      <c r="F4" s="3">
        <v>52</v>
      </c>
      <c r="G4" s="3">
        <v>3.5</v>
      </c>
      <c r="H4" s="3">
        <v>25</v>
      </c>
      <c r="I4" s="3">
        <v>1.96</v>
      </c>
      <c r="J4" s="3">
        <v>0</v>
      </c>
      <c r="K4" s="6">
        <v>1.5</v>
      </c>
      <c r="L4" s="6">
        <v>0.46</v>
      </c>
      <c r="M4" s="11">
        <f t="shared" si="0"/>
        <v>206.783628363399</v>
      </c>
      <c r="N4" s="11">
        <f t="shared" si="1"/>
        <v>232.4</v>
      </c>
      <c r="O4" s="11">
        <f t="shared" si="2"/>
        <v>17.5</v>
      </c>
      <c r="P4" s="11">
        <f t="shared" si="3"/>
        <v>456.68362836339901</v>
      </c>
      <c r="S4" s="8">
        <v>59.081036675256861</v>
      </c>
    </row>
    <row r="5" spans="1:19" ht="78.75" customHeight="1" x14ac:dyDescent="0.2">
      <c r="A5" s="2"/>
      <c r="B5" s="3" t="s">
        <v>21</v>
      </c>
      <c r="C5" s="3" t="s">
        <v>28</v>
      </c>
      <c r="D5" s="3" t="s">
        <v>12</v>
      </c>
      <c r="E5" s="3" t="s">
        <v>24</v>
      </c>
      <c r="F5" s="3">
        <v>55</v>
      </c>
      <c r="G5" s="3">
        <v>3.3</v>
      </c>
      <c r="H5" s="3">
        <v>3</v>
      </c>
      <c r="I5" s="3">
        <v>2</v>
      </c>
      <c r="J5" s="3">
        <v>0</v>
      </c>
      <c r="K5" s="6">
        <v>2</v>
      </c>
      <c r="M5" s="11">
        <f t="shared" si="0"/>
        <v>194.96742102834764</v>
      </c>
      <c r="N5" s="11">
        <f>I5*120</f>
        <v>240</v>
      </c>
      <c r="O5" s="11">
        <f t="shared" si="2"/>
        <v>16.5</v>
      </c>
      <c r="P5" s="11">
        <f t="shared" si="3"/>
        <v>451.46742102834764</v>
      </c>
      <c r="S5" s="8">
        <v>59.081036675256861</v>
      </c>
    </row>
    <row r="6" spans="1:19" ht="78.75" customHeight="1" x14ac:dyDescent="0.2">
      <c r="A6" s="2"/>
      <c r="B6" s="3" t="s">
        <v>10</v>
      </c>
      <c r="C6" s="13" t="s">
        <v>14</v>
      </c>
      <c r="D6" s="3" t="s">
        <v>12</v>
      </c>
      <c r="E6" s="3" t="s">
        <v>13</v>
      </c>
      <c r="F6" s="3">
        <v>57</v>
      </c>
      <c r="G6" s="3">
        <v>3.49</v>
      </c>
      <c r="H6" s="3">
        <v>31</v>
      </c>
      <c r="I6" s="3">
        <v>1.8540000000000001</v>
      </c>
      <c r="J6" s="3">
        <v>0</v>
      </c>
      <c r="K6" s="6">
        <v>1.5</v>
      </c>
      <c r="L6" s="6">
        <v>0.35</v>
      </c>
      <c r="M6" s="11">
        <f t="shared" si="0"/>
        <v>206.19281799664645</v>
      </c>
      <c r="N6" s="11">
        <f t="shared" ref="N6:N7" si="4">(K6*135)+(L6*65)</f>
        <v>225.25</v>
      </c>
      <c r="O6" s="11">
        <f t="shared" si="2"/>
        <v>17.450000000000003</v>
      </c>
      <c r="P6" s="11">
        <f t="shared" si="3"/>
        <v>448.89281799664644</v>
      </c>
      <c r="S6" s="8">
        <v>59.081036675256861</v>
      </c>
    </row>
    <row r="7" spans="1:19" ht="78.75" customHeight="1" x14ac:dyDescent="0.2">
      <c r="A7" s="2"/>
      <c r="B7" s="3" t="s">
        <v>10</v>
      </c>
      <c r="C7" s="13" t="s">
        <v>33</v>
      </c>
      <c r="D7" s="3" t="s">
        <v>12</v>
      </c>
      <c r="E7" s="3" t="s">
        <v>20</v>
      </c>
      <c r="F7" s="3">
        <v>59</v>
      </c>
      <c r="G7" s="3">
        <v>2.29</v>
      </c>
      <c r="H7" s="3">
        <v>31</v>
      </c>
      <c r="I7" s="3">
        <v>1.9359999999999999</v>
      </c>
      <c r="J7" s="3">
        <v>0</v>
      </c>
      <c r="K7" s="6">
        <v>1.5</v>
      </c>
      <c r="L7" s="6">
        <v>0.43</v>
      </c>
      <c r="M7" s="11">
        <f t="shared" si="0"/>
        <v>135.29557398633821</v>
      </c>
      <c r="N7" s="11">
        <f t="shared" si="4"/>
        <v>230.45</v>
      </c>
      <c r="O7" s="11">
        <f t="shared" si="2"/>
        <v>11.45</v>
      </c>
      <c r="P7" s="11">
        <f t="shared" si="3"/>
        <v>377.19557398633816</v>
      </c>
      <c r="S7" s="8">
        <v>59.081036675256861</v>
      </c>
    </row>
    <row r="8" spans="1:19" ht="78.75" customHeight="1" x14ac:dyDescent="0.2">
      <c r="A8" s="2"/>
      <c r="B8" s="3" t="s">
        <v>21</v>
      </c>
      <c r="C8" s="13" t="s">
        <v>30</v>
      </c>
      <c r="D8" s="3" t="s">
        <v>12</v>
      </c>
      <c r="E8" s="3" t="s">
        <v>24</v>
      </c>
      <c r="F8" s="3">
        <v>60</v>
      </c>
      <c r="G8" s="3">
        <v>3.3</v>
      </c>
      <c r="H8" s="3">
        <v>3</v>
      </c>
      <c r="I8" s="3">
        <v>2</v>
      </c>
      <c r="J8" s="3">
        <v>0</v>
      </c>
      <c r="L8" s="9">
        <v>2</v>
      </c>
      <c r="M8" s="11">
        <f t="shared" si="0"/>
        <v>194.96742102834764</v>
      </c>
      <c r="N8" s="11">
        <f>I8*100</f>
        <v>200</v>
      </c>
      <c r="O8" s="11">
        <f t="shared" si="2"/>
        <v>16.5</v>
      </c>
      <c r="P8" s="11">
        <f t="shared" si="3"/>
        <v>411.46742102834764</v>
      </c>
      <c r="S8" s="8">
        <v>59.081036675256861</v>
      </c>
    </row>
    <row r="9" spans="1:19" ht="78.75" customHeight="1" x14ac:dyDescent="0.2">
      <c r="A9" s="2"/>
      <c r="B9" s="3" t="s">
        <v>21</v>
      </c>
      <c r="C9" s="14" t="s">
        <v>29</v>
      </c>
      <c r="D9" s="3" t="s">
        <v>12</v>
      </c>
      <c r="E9" s="3" t="s">
        <v>24</v>
      </c>
      <c r="F9" s="3">
        <v>64</v>
      </c>
      <c r="G9" s="3">
        <v>3.5</v>
      </c>
      <c r="H9" s="3">
        <v>3</v>
      </c>
      <c r="I9" s="3">
        <v>1</v>
      </c>
      <c r="J9" s="3">
        <v>0</v>
      </c>
      <c r="L9" s="9">
        <v>1</v>
      </c>
      <c r="M9" s="11">
        <f t="shared" si="0"/>
        <v>206.783628363399</v>
      </c>
      <c r="N9" s="11">
        <f>I9*100</f>
        <v>100</v>
      </c>
      <c r="O9" s="11">
        <f t="shared" si="2"/>
        <v>17.5</v>
      </c>
      <c r="P9" s="11">
        <f t="shared" si="3"/>
        <v>324.28362836339898</v>
      </c>
      <c r="S9" s="8">
        <v>59.081036675256861</v>
      </c>
    </row>
    <row r="10" spans="1:19" ht="78.75" customHeight="1" x14ac:dyDescent="0.2">
      <c r="A10" s="2"/>
      <c r="B10" s="3" t="s">
        <v>21</v>
      </c>
      <c r="C10" s="13" t="s">
        <v>52</v>
      </c>
      <c r="D10" s="3" t="s">
        <v>43</v>
      </c>
      <c r="E10" s="3" t="s">
        <v>53</v>
      </c>
      <c r="F10" s="3">
        <v>64</v>
      </c>
      <c r="G10" s="3">
        <v>0.56999999999999995</v>
      </c>
      <c r="H10" s="3">
        <v>16</v>
      </c>
      <c r="I10" s="3">
        <v>0.52800000000000002</v>
      </c>
      <c r="J10" s="3">
        <v>0</v>
      </c>
      <c r="L10" s="9">
        <v>0.52</v>
      </c>
      <c r="M10" s="11">
        <f t="shared" si="0"/>
        <v>33.676190904896409</v>
      </c>
      <c r="N10" s="11">
        <f>I10*80</f>
        <v>42.24</v>
      </c>
      <c r="O10" s="11">
        <f t="shared" si="2"/>
        <v>2.8499999999999996</v>
      </c>
      <c r="P10" s="11">
        <f t="shared" si="3"/>
        <v>78.766190904896405</v>
      </c>
      <c r="S10" s="8">
        <v>59.081036675256861</v>
      </c>
    </row>
    <row r="11" spans="1:19" ht="78.75" customHeight="1" x14ac:dyDescent="0.2">
      <c r="A11" s="2"/>
      <c r="B11" s="3" t="s">
        <v>10</v>
      </c>
      <c r="C11" s="13" t="s">
        <v>16</v>
      </c>
      <c r="D11" s="3" t="s">
        <v>12</v>
      </c>
      <c r="E11" s="3" t="s">
        <v>17</v>
      </c>
      <c r="F11" s="3">
        <v>67</v>
      </c>
      <c r="G11" s="3">
        <v>2.6</v>
      </c>
      <c r="H11" s="3">
        <v>31</v>
      </c>
      <c r="I11" s="3">
        <v>1.976</v>
      </c>
      <c r="J11" s="3">
        <v>0</v>
      </c>
      <c r="K11" s="6">
        <v>1.5</v>
      </c>
      <c r="L11" s="6">
        <v>0.46</v>
      </c>
      <c r="M11" s="11">
        <f t="shared" si="0"/>
        <v>153.61069535566784</v>
      </c>
      <c r="N11" s="11">
        <f>(K11*135)+(L11*65)</f>
        <v>232.4</v>
      </c>
      <c r="O11" s="11">
        <f t="shared" si="2"/>
        <v>13</v>
      </c>
      <c r="P11" s="11">
        <f t="shared" si="3"/>
        <v>399.01069535566785</v>
      </c>
      <c r="S11" s="8">
        <v>59.081036675256861</v>
      </c>
    </row>
    <row r="12" spans="1:19" ht="78.75" customHeight="1" x14ac:dyDescent="0.2">
      <c r="A12" s="2"/>
      <c r="B12" s="3" t="s">
        <v>21</v>
      </c>
      <c r="C12" s="3" t="s">
        <v>23</v>
      </c>
      <c r="D12" s="3" t="s">
        <v>12</v>
      </c>
      <c r="E12" s="3" t="s">
        <v>24</v>
      </c>
      <c r="F12" s="3">
        <v>68</v>
      </c>
      <c r="G12" s="3">
        <v>2.12</v>
      </c>
      <c r="H12" s="3">
        <v>3</v>
      </c>
      <c r="I12" s="3">
        <v>1</v>
      </c>
      <c r="J12" s="3">
        <v>0</v>
      </c>
      <c r="L12" s="9">
        <v>1</v>
      </c>
      <c r="M12" s="11">
        <f t="shared" si="0"/>
        <v>125.25179775154456</v>
      </c>
      <c r="N12" s="11">
        <f>I12*80</f>
        <v>80</v>
      </c>
      <c r="O12" s="11">
        <f t="shared" si="2"/>
        <v>10.600000000000001</v>
      </c>
      <c r="P12" s="11">
        <f t="shared" si="3"/>
        <v>215.85179775154455</v>
      </c>
      <c r="S12" s="8">
        <v>59.081036675256861</v>
      </c>
    </row>
    <row r="13" spans="1:19" ht="78.75" customHeight="1" x14ac:dyDescent="0.2">
      <c r="A13" s="2"/>
      <c r="B13" s="3" t="s">
        <v>10</v>
      </c>
      <c r="C13" s="13" t="s">
        <v>26</v>
      </c>
      <c r="D13" s="3" t="s">
        <v>12</v>
      </c>
      <c r="E13" s="3" t="s">
        <v>20</v>
      </c>
      <c r="F13" s="3">
        <v>72</v>
      </c>
      <c r="G13" s="3">
        <v>2.25</v>
      </c>
      <c r="H13" s="3">
        <v>17</v>
      </c>
      <c r="I13" s="3">
        <v>1.5609999999999999</v>
      </c>
      <c r="J13" s="3">
        <v>0</v>
      </c>
      <c r="K13" s="6">
        <v>1.5</v>
      </c>
      <c r="L13" s="6">
        <v>0.06</v>
      </c>
      <c r="M13" s="11">
        <f t="shared" si="0"/>
        <v>132.93233251932793</v>
      </c>
      <c r="N13" s="11">
        <f>(K13*135)+(L13*65)</f>
        <v>206.4</v>
      </c>
      <c r="O13" s="11">
        <f t="shared" si="2"/>
        <v>11.25</v>
      </c>
      <c r="P13" s="11">
        <f t="shared" si="3"/>
        <v>350.58233251932791</v>
      </c>
      <c r="S13" s="8">
        <v>59.081036675256861</v>
      </c>
    </row>
    <row r="14" spans="1:19" ht="78.75" customHeight="1" x14ac:dyDescent="0.2">
      <c r="A14" s="2"/>
      <c r="B14" s="3" t="s">
        <v>21</v>
      </c>
      <c r="C14" s="13" t="s">
        <v>39</v>
      </c>
      <c r="D14" s="3" t="s">
        <v>15</v>
      </c>
      <c r="E14" s="3" t="s">
        <v>31</v>
      </c>
      <c r="F14" s="3">
        <v>73</v>
      </c>
      <c r="G14" s="3">
        <v>3.7</v>
      </c>
      <c r="H14" s="3">
        <v>5</v>
      </c>
      <c r="I14" s="3">
        <v>2</v>
      </c>
      <c r="J14" s="3">
        <v>0</v>
      </c>
      <c r="L14" s="9">
        <v>2</v>
      </c>
      <c r="M14" s="11">
        <f t="shared" si="0"/>
        <v>218.59983569845039</v>
      </c>
      <c r="N14" s="11">
        <f>I14*80</f>
        <v>160</v>
      </c>
      <c r="O14" s="11">
        <f t="shared" si="2"/>
        <v>18.5</v>
      </c>
      <c r="P14" s="11">
        <f t="shared" si="3"/>
        <v>397.09983569845042</v>
      </c>
      <c r="S14" s="8">
        <v>59.081036675256861</v>
      </c>
    </row>
    <row r="15" spans="1:19" ht="78.75" customHeight="1" x14ac:dyDescent="0.2">
      <c r="A15" s="2"/>
      <c r="B15" s="3" t="s">
        <v>21</v>
      </c>
      <c r="C15" s="14" t="s">
        <v>25</v>
      </c>
      <c r="D15" s="3" t="s">
        <v>12</v>
      </c>
      <c r="E15" s="3" t="s">
        <v>24</v>
      </c>
      <c r="F15" s="3">
        <v>77</v>
      </c>
      <c r="G15" s="3">
        <v>2.96</v>
      </c>
      <c r="H15" s="3">
        <v>3</v>
      </c>
      <c r="I15" s="3">
        <v>2</v>
      </c>
      <c r="J15" s="3">
        <v>0</v>
      </c>
      <c r="K15" s="6">
        <v>2</v>
      </c>
      <c r="M15" s="11">
        <f t="shared" si="0"/>
        <v>174.87986855876031</v>
      </c>
      <c r="N15" s="11">
        <f>I15*80</f>
        <v>160</v>
      </c>
      <c r="O15" s="11">
        <f t="shared" si="2"/>
        <v>14.8</v>
      </c>
      <c r="P15" s="11">
        <f t="shared" si="3"/>
        <v>349.67986855876035</v>
      </c>
      <c r="S15" s="8">
        <v>59.081036675256861</v>
      </c>
    </row>
    <row r="16" spans="1:19" ht="78.75" customHeight="1" x14ac:dyDescent="0.2">
      <c r="A16" s="2"/>
      <c r="B16" s="3" t="s">
        <v>44</v>
      </c>
      <c r="C16" s="13" t="s">
        <v>59</v>
      </c>
      <c r="D16" s="3" t="s">
        <v>46</v>
      </c>
      <c r="E16" s="3"/>
      <c r="F16" s="3">
        <v>77</v>
      </c>
      <c r="G16" s="3">
        <v>1.2</v>
      </c>
      <c r="H16" s="3">
        <v>30</v>
      </c>
      <c r="I16" s="3">
        <v>0.54</v>
      </c>
      <c r="J16" s="3">
        <v>0</v>
      </c>
      <c r="K16" s="6">
        <v>0.4</v>
      </c>
      <c r="L16" s="6">
        <v>0.14000000000000001</v>
      </c>
      <c r="M16" s="11">
        <f t="shared" si="0"/>
        <v>70.897244010308228</v>
      </c>
      <c r="N16" s="11">
        <f>I16*80</f>
        <v>43.2</v>
      </c>
      <c r="O16" s="11">
        <f t="shared" si="2"/>
        <v>6</v>
      </c>
      <c r="P16" s="11">
        <f t="shared" si="3"/>
        <v>120.09724401030823</v>
      </c>
      <c r="S16" s="8">
        <v>59.081036675256861</v>
      </c>
    </row>
    <row r="17" spans="1:19" ht="78.75" customHeight="1" x14ac:dyDescent="0.2">
      <c r="A17" s="2"/>
      <c r="B17" s="3" t="s">
        <v>21</v>
      </c>
      <c r="C17" s="13" t="s">
        <v>45</v>
      </c>
      <c r="D17" s="3" t="s">
        <v>43</v>
      </c>
      <c r="E17" s="3"/>
      <c r="F17" s="3">
        <v>81</v>
      </c>
      <c r="G17" s="3">
        <v>1.97</v>
      </c>
      <c r="H17" s="3">
        <v>1</v>
      </c>
      <c r="I17" s="3">
        <v>1</v>
      </c>
      <c r="J17" s="3">
        <v>0</v>
      </c>
      <c r="K17" s="6">
        <v>1</v>
      </c>
      <c r="M17" s="11">
        <f t="shared" si="0"/>
        <v>116.38964225025602</v>
      </c>
      <c r="N17" s="11">
        <f>(K17*135)+(L17*65)</f>
        <v>135</v>
      </c>
      <c r="O17" s="11">
        <f t="shared" si="2"/>
        <v>9.85</v>
      </c>
      <c r="P17" s="11">
        <f t="shared" si="3"/>
        <v>261.23964225025605</v>
      </c>
      <c r="S17" s="8">
        <v>59.081036675256861</v>
      </c>
    </row>
    <row r="18" spans="1:19" ht="78.75" customHeight="1" x14ac:dyDescent="0.2">
      <c r="A18" s="2"/>
      <c r="B18" s="3" t="s">
        <v>21</v>
      </c>
      <c r="C18" s="3" t="s">
        <v>27</v>
      </c>
      <c r="D18" s="3" t="s">
        <v>12</v>
      </c>
      <c r="E18" s="3" t="s">
        <v>24</v>
      </c>
      <c r="F18" s="3">
        <v>82</v>
      </c>
      <c r="G18" s="3">
        <v>2.33</v>
      </c>
      <c r="H18" s="3">
        <v>3</v>
      </c>
      <c r="I18" s="3">
        <v>1</v>
      </c>
      <c r="J18" s="3">
        <v>0</v>
      </c>
      <c r="K18" s="6">
        <v>1</v>
      </c>
      <c r="M18" s="11">
        <f t="shared" si="0"/>
        <v>137.6588154533485</v>
      </c>
      <c r="N18" s="11">
        <f>I18*100</f>
        <v>100</v>
      </c>
      <c r="O18" s="11">
        <f t="shared" si="2"/>
        <v>11.65</v>
      </c>
      <c r="P18" s="11">
        <f t="shared" si="3"/>
        <v>249.3088154533485</v>
      </c>
      <c r="S18" s="8">
        <v>59.081036675256861</v>
      </c>
    </row>
    <row r="19" spans="1:19" ht="78.75" customHeight="1" x14ac:dyDescent="0.2">
      <c r="A19" s="2"/>
      <c r="B19" s="3" t="s">
        <v>10</v>
      </c>
      <c r="C19" s="13" t="s">
        <v>32</v>
      </c>
      <c r="D19" s="3" t="s">
        <v>12</v>
      </c>
      <c r="E19" s="3" t="s">
        <v>20</v>
      </c>
      <c r="F19" s="3">
        <v>94</v>
      </c>
      <c r="G19" s="3">
        <v>2.5</v>
      </c>
      <c r="H19" s="3">
        <v>17</v>
      </c>
      <c r="I19" s="3">
        <v>2.0609999999999999</v>
      </c>
      <c r="J19" s="3">
        <v>0</v>
      </c>
      <c r="K19" s="6">
        <v>2</v>
      </c>
      <c r="M19" s="11">
        <f t="shared" si="0"/>
        <v>147.70259168814215</v>
      </c>
      <c r="N19" s="11">
        <f t="shared" ref="N19:N41" si="5">(K19*135)+(L19*65)</f>
        <v>270</v>
      </c>
      <c r="O19" s="11">
        <f t="shared" si="2"/>
        <v>12.5</v>
      </c>
      <c r="P19" s="11">
        <f t="shared" si="3"/>
        <v>430.20259168814215</v>
      </c>
      <c r="S19" s="8">
        <v>59.081036675256861</v>
      </c>
    </row>
    <row r="20" spans="1:19" ht="78.75" customHeight="1" x14ac:dyDescent="0.2">
      <c r="A20" s="2"/>
      <c r="B20" s="3" t="s">
        <v>10</v>
      </c>
      <c r="C20" s="13" t="s">
        <v>40</v>
      </c>
      <c r="D20" s="3" t="s">
        <v>12</v>
      </c>
      <c r="E20" s="3" t="s">
        <v>20</v>
      </c>
      <c r="F20" s="3">
        <v>96</v>
      </c>
      <c r="G20" s="3">
        <v>2.59</v>
      </c>
      <c r="H20" s="3">
        <v>22</v>
      </c>
      <c r="I20" s="3">
        <v>2.08</v>
      </c>
      <c r="J20" s="3">
        <v>0</v>
      </c>
      <c r="K20" s="6">
        <v>2</v>
      </c>
      <c r="L20" s="6">
        <v>0.08</v>
      </c>
      <c r="M20" s="11">
        <f t="shared" si="0"/>
        <v>153.01988498891527</v>
      </c>
      <c r="N20" s="11">
        <f t="shared" si="5"/>
        <v>275.2</v>
      </c>
      <c r="O20" s="11">
        <f t="shared" si="2"/>
        <v>12.95</v>
      </c>
      <c r="P20" s="11">
        <f t="shared" si="3"/>
        <v>441.16988498891527</v>
      </c>
      <c r="S20" s="8">
        <v>59.081036675256861</v>
      </c>
    </row>
    <row r="21" spans="1:19" ht="78.75" customHeight="1" x14ac:dyDescent="0.2">
      <c r="A21" s="2"/>
      <c r="B21" s="3" t="s">
        <v>10</v>
      </c>
      <c r="C21" s="13" t="s">
        <v>41</v>
      </c>
      <c r="D21" s="3" t="s">
        <v>12</v>
      </c>
      <c r="E21" s="3" t="s">
        <v>20</v>
      </c>
      <c r="F21" s="3">
        <v>102</v>
      </c>
      <c r="G21" s="3">
        <v>2.52</v>
      </c>
      <c r="H21" s="3">
        <v>17</v>
      </c>
      <c r="I21" s="3">
        <v>2.0609999999999999</v>
      </c>
      <c r="J21" s="3">
        <v>0</v>
      </c>
      <c r="K21" s="6">
        <v>2.5</v>
      </c>
      <c r="M21" s="11">
        <f t="shared" si="0"/>
        <v>148.88421242164731</v>
      </c>
      <c r="N21" s="11">
        <f t="shared" si="5"/>
        <v>337.5</v>
      </c>
      <c r="O21" s="11">
        <f t="shared" si="2"/>
        <v>12.6</v>
      </c>
      <c r="P21" s="11">
        <f t="shared" si="3"/>
        <v>498.98421242164733</v>
      </c>
      <c r="S21" s="8">
        <v>59.081036675256861</v>
      </c>
    </row>
    <row r="22" spans="1:19" ht="78.75" customHeight="1" x14ac:dyDescent="0.2">
      <c r="A22" s="2"/>
      <c r="B22" s="3" t="s">
        <v>10</v>
      </c>
      <c r="C22" s="13" t="s">
        <v>26</v>
      </c>
      <c r="D22" s="3" t="s">
        <v>12</v>
      </c>
      <c r="E22" s="3" t="s">
        <v>20</v>
      </c>
      <c r="F22" s="3">
        <v>105</v>
      </c>
      <c r="G22" s="3">
        <v>2.25</v>
      </c>
      <c r="H22" s="3">
        <v>17</v>
      </c>
      <c r="I22" s="3">
        <v>1.5609999999999999</v>
      </c>
      <c r="J22" s="3">
        <v>0</v>
      </c>
      <c r="K22" s="6">
        <v>1.5</v>
      </c>
      <c r="L22" s="6">
        <v>0.06</v>
      </c>
      <c r="M22" s="11">
        <f t="shared" si="0"/>
        <v>132.93233251932793</v>
      </c>
      <c r="N22" s="11">
        <f t="shared" si="5"/>
        <v>206.4</v>
      </c>
      <c r="O22" s="11">
        <f t="shared" si="2"/>
        <v>11.25</v>
      </c>
      <c r="P22" s="11">
        <f t="shared" si="3"/>
        <v>350.58233251932791</v>
      </c>
      <c r="S22" s="8">
        <v>59.081036675256861</v>
      </c>
    </row>
    <row r="23" spans="1:19" ht="78.75" customHeight="1" x14ac:dyDescent="0.2">
      <c r="A23" s="2"/>
      <c r="B23" s="3" t="s">
        <v>21</v>
      </c>
      <c r="C23" s="3" t="s">
        <v>37</v>
      </c>
      <c r="D23" s="3" t="s">
        <v>12</v>
      </c>
      <c r="E23" s="3"/>
      <c r="F23" s="3">
        <v>105</v>
      </c>
      <c r="G23" s="3">
        <v>3.15</v>
      </c>
      <c r="H23" s="3">
        <v>14</v>
      </c>
      <c r="I23" s="3">
        <v>2.5649999999999999</v>
      </c>
      <c r="J23" s="3">
        <v>0</v>
      </c>
      <c r="K23" s="6">
        <v>3</v>
      </c>
      <c r="L23" s="6">
        <v>0.15</v>
      </c>
      <c r="M23" s="11">
        <f t="shared" si="0"/>
        <v>186.10526552705912</v>
      </c>
      <c r="N23" s="11">
        <f t="shared" si="5"/>
        <v>414.75</v>
      </c>
      <c r="O23" s="11">
        <f t="shared" si="2"/>
        <v>15.75</v>
      </c>
      <c r="P23" s="11">
        <f t="shared" si="3"/>
        <v>616.60526552705915</v>
      </c>
      <c r="S23" s="8">
        <v>59.081036675256861</v>
      </c>
    </row>
    <row r="24" spans="1:19" ht="78.75" customHeight="1" x14ac:dyDescent="0.2">
      <c r="A24" s="2"/>
      <c r="B24" s="3" t="s">
        <v>21</v>
      </c>
      <c r="C24" s="3" t="s">
        <v>38</v>
      </c>
      <c r="D24" s="3" t="s">
        <v>12</v>
      </c>
      <c r="E24" s="3"/>
      <c r="F24" s="3">
        <v>105</v>
      </c>
      <c r="G24" s="3">
        <v>3.3</v>
      </c>
      <c r="H24" s="3">
        <v>14</v>
      </c>
      <c r="I24" s="3">
        <v>3.5649999999999999</v>
      </c>
      <c r="J24" s="3">
        <v>0</v>
      </c>
      <c r="K24" s="6">
        <v>3</v>
      </c>
      <c r="L24" s="6">
        <v>0.3</v>
      </c>
      <c r="M24" s="11">
        <f t="shared" si="0"/>
        <v>194.96742102834764</v>
      </c>
      <c r="N24" s="11">
        <f t="shared" si="5"/>
        <v>424.5</v>
      </c>
      <c r="O24" s="11">
        <f t="shared" si="2"/>
        <v>16.5</v>
      </c>
      <c r="P24" s="11">
        <f t="shared" si="3"/>
        <v>635.96742102834764</v>
      </c>
      <c r="S24" s="8">
        <v>59.081036675256861</v>
      </c>
    </row>
    <row r="25" spans="1:19" ht="78.75" customHeight="1" x14ac:dyDescent="0.2">
      <c r="A25" s="2"/>
      <c r="B25" s="3" t="s">
        <v>21</v>
      </c>
      <c r="C25" s="13" t="s">
        <v>36</v>
      </c>
      <c r="D25" s="3" t="s">
        <v>18</v>
      </c>
      <c r="E25" s="3" t="s">
        <v>22</v>
      </c>
      <c r="F25" s="3">
        <v>106</v>
      </c>
      <c r="G25" s="3">
        <v>12.56</v>
      </c>
      <c r="H25" s="3">
        <v>49</v>
      </c>
      <c r="I25" s="3">
        <v>7.1050000000000004</v>
      </c>
      <c r="J25" s="3">
        <v>0</v>
      </c>
      <c r="L25" s="9">
        <v>7</v>
      </c>
      <c r="M25" s="11">
        <f t="shared" si="0"/>
        <v>742.05782064122616</v>
      </c>
      <c r="N25" s="11">
        <f t="shared" si="5"/>
        <v>455</v>
      </c>
      <c r="O25" s="11">
        <f t="shared" si="2"/>
        <v>62.800000000000004</v>
      </c>
      <c r="P25" s="11">
        <f t="shared" si="3"/>
        <v>1259.857820641226</v>
      </c>
      <c r="S25" s="8">
        <v>59.081036675256861</v>
      </c>
    </row>
    <row r="26" spans="1:19" ht="78.75" customHeight="1" x14ac:dyDescent="0.2">
      <c r="A26" s="2"/>
      <c r="B26" s="3" t="s">
        <v>10</v>
      </c>
      <c r="C26" s="13" t="s">
        <v>34</v>
      </c>
      <c r="D26" s="3" t="s">
        <v>12</v>
      </c>
      <c r="E26" s="3" t="s">
        <v>20</v>
      </c>
      <c r="F26" s="3">
        <v>112</v>
      </c>
      <c r="G26" s="3">
        <v>3.11</v>
      </c>
      <c r="H26" s="3">
        <v>15</v>
      </c>
      <c r="I26" s="3">
        <v>2.0840000000000001</v>
      </c>
      <c r="J26" s="3">
        <v>0</v>
      </c>
      <c r="K26" s="6">
        <v>3</v>
      </c>
      <c r="L26" s="6">
        <v>0.11</v>
      </c>
      <c r="M26" s="11">
        <f t="shared" si="0"/>
        <v>183.74202406004883</v>
      </c>
      <c r="N26" s="11">
        <f t="shared" si="5"/>
        <v>412.15</v>
      </c>
      <c r="O26" s="11">
        <f t="shared" si="2"/>
        <v>15.549999999999999</v>
      </c>
      <c r="P26" s="11">
        <f t="shared" si="3"/>
        <v>611.44202406004877</v>
      </c>
      <c r="S26" s="8">
        <v>59.081036675256861</v>
      </c>
    </row>
    <row r="27" spans="1:19" ht="78.75" customHeight="1" x14ac:dyDescent="0.2">
      <c r="A27" s="2"/>
      <c r="B27" s="3" t="s">
        <v>10</v>
      </c>
      <c r="C27" s="13" t="s">
        <v>19</v>
      </c>
      <c r="D27" s="3" t="s">
        <v>12</v>
      </c>
      <c r="E27" s="3" t="s">
        <v>20</v>
      </c>
      <c r="F27" s="3">
        <v>114</v>
      </c>
      <c r="G27" s="3">
        <v>2.17</v>
      </c>
      <c r="H27" s="3">
        <v>17</v>
      </c>
      <c r="I27" s="3">
        <v>1.5609999999999999</v>
      </c>
      <c r="J27" s="3">
        <v>0</v>
      </c>
      <c r="K27" s="6">
        <v>1.5</v>
      </c>
      <c r="L27" s="6">
        <v>6.6000000000000003E-2</v>
      </c>
      <c r="M27" s="11">
        <f t="shared" si="0"/>
        <v>128.20584958530739</v>
      </c>
      <c r="N27" s="11">
        <f t="shared" si="5"/>
        <v>206.79</v>
      </c>
      <c r="O27" s="11">
        <f t="shared" si="2"/>
        <v>10.85</v>
      </c>
      <c r="P27" s="11">
        <f t="shared" si="3"/>
        <v>345.84584958530741</v>
      </c>
      <c r="S27" s="8">
        <v>59.081036675256861</v>
      </c>
    </row>
    <row r="28" spans="1:19" ht="78.75" customHeight="1" x14ac:dyDescent="0.2">
      <c r="A28" s="2"/>
      <c r="B28" s="3" t="s">
        <v>47</v>
      </c>
      <c r="C28" s="3" t="s">
        <v>49</v>
      </c>
      <c r="D28" s="3" t="s">
        <v>12</v>
      </c>
      <c r="E28" s="3"/>
      <c r="F28" s="3">
        <v>123</v>
      </c>
      <c r="G28" s="3">
        <v>3.5539999999999998</v>
      </c>
      <c r="H28" s="3">
        <v>1</v>
      </c>
      <c r="I28" s="3">
        <v>4</v>
      </c>
      <c r="J28" s="3">
        <v>0</v>
      </c>
      <c r="K28" s="6">
        <v>4</v>
      </c>
      <c r="M28" s="11">
        <f t="shared" si="0"/>
        <v>209.97400434386287</v>
      </c>
      <c r="N28" s="11">
        <f t="shared" si="5"/>
        <v>540</v>
      </c>
      <c r="O28" s="11">
        <f t="shared" si="2"/>
        <v>17.77</v>
      </c>
      <c r="P28" s="11">
        <f t="shared" si="3"/>
        <v>767.7440043438628</v>
      </c>
      <c r="S28" s="8">
        <v>59.081036675256861</v>
      </c>
    </row>
    <row r="29" spans="1:19" ht="78.75" customHeight="1" x14ac:dyDescent="0.2">
      <c r="A29" s="2"/>
      <c r="B29" s="3" t="s">
        <v>21</v>
      </c>
      <c r="C29" s="13" t="s">
        <v>35</v>
      </c>
      <c r="D29" s="3" t="s">
        <v>18</v>
      </c>
      <c r="E29" s="3" t="s">
        <v>22</v>
      </c>
      <c r="F29" s="3">
        <v>125</v>
      </c>
      <c r="G29" s="3">
        <v>8.86</v>
      </c>
      <c r="H29" s="3">
        <v>56</v>
      </c>
      <c r="I29" s="3">
        <v>5.04</v>
      </c>
      <c r="J29" s="3">
        <v>0</v>
      </c>
      <c r="L29" s="9">
        <v>5</v>
      </c>
      <c r="M29" s="11">
        <f t="shared" si="0"/>
        <v>523.45798494277574</v>
      </c>
      <c r="N29" s="11">
        <f t="shared" si="5"/>
        <v>325</v>
      </c>
      <c r="O29" s="11">
        <f t="shared" si="2"/>
        <v>44.3</v>
      </c>
      <c r="P29" s="11">
        <f t="shared" si="3"/>
        <v>892.75798494277569</v>
      </c>
      <c r="S29" s="8">
        <v>59.081036675256861</v>
      </c>
    </row>
    <row r="30" spans="1:19" ht="78.75" customHeight="1" x14ac:dyDescent="0.2">
      <c r="A30" s="2"/>
      <c r="B30" s="3" t="s">
        <v>10</v>
      </c>
      <c r="C30" s="13" t="s">
        <v>34</v>
      </c>
      <c r="D30" s="3" t="s">
        <v>12</v>
      </c>
      <c r="E30" s="3" t="s">
        <v>20</v>
      </c>
      <c r="F30" s="3">
        <v>139</v>
      </c>
      <c r="G30" s="3">
        <v>3.11</v>
      </c>
      <c r="H30" s="3">
        <v>15</v>
      </c>
      <c r="I30" s="3">
        <v>2.0840000000000001</v>
      </c>
      <c r="J30" s="3">
        <v>0</v>
      </c>
      <c r="K30" s="6">
        <v>3</v>
      </c>
      <c r="L30" s="9">
        <v>0.11</v>
      </c>
      <c r="M30" s="11">
        <f t="shared" si="0"/>
        <v>183.74202406004883</v>
      </c>
      <c r="N30" s="11">
        <f t="shared" si="5"/>
        <v>412.15</v>
      </c>
      <c r="O30" s="11">
        <f t="shared" si="2"/>
        <v>15.549999999999999</v>
      </c>
      <c r="P30" s="11">
        <f t="shared" si="3"/>
        <v>611.44202406004877</v>
      </c>
      <c r="S30" s="8">
        <v>59.081036675256861</v>
      </c>
    </row>
    <row r="31" spans="1:19" ht="78.75" customHeight="1" x14ac:dyDescent="0.2">
      <c r="A31" s="2"/>
      <c r="B31" s="3" t="s">
        <v>10</v>
      </c>
      <c r="C31" s="3" t="s">
        <v>41</v>
      </c>
      <c r="D31" s="3" t="s">
        <v>12</v>
      </c>
      <c r="E31" s="3" t="s">
        <v>20</v>
      </c>
      <c r="F31" s="3">
        <v>142</v>
      </c>
      <c r="G31" s="3">
        <v>2.52</v>
      </c>
      <c r="H31" s="3">
        <v>17</v>
      </c>
      <c r="I31" s="3">
        <v>2.0609999999999999</v>
      </c>
      <c r="J31" s="3">
        <v>0</v>
      </c>
      <c r="K31" s="6">
        <v>2.5</v>
      </c>
      <c r="M31" s="11">
        <f t="shared" si="0"/>
        <v>148.88421242164731</v>
      </c>
      <c r="N31" s="11">
        <f t="shared" si="5"/>
        <v>337.5</v>
      </c>
      <c r="O31" s="11">
        <f t="shared" si="2"/>
        <v>12.6</v>
      </c>
      <c r="P31" s="11">
        <f t="shared" si="3"/>
        <v>498.98421242164733</v>
      </c>
      <c r="S31" s="8">
        <v>59.081036675256861</v>
      </c>
    </row>
    <row r="32" spans="1:19" ht="78.75" customHeight="1" x14ac:dyDescent="0.2">
      <c r="A32" s="2"/>
      <c r="B32" s="3" t="s">
        <v>10</v>
      </c>
      <c r="C32" s="13" t="s">
        <v>11</v>
      </c>
      <c r="D32" s="3" t="s">
        <v>12</v>
      </c>
      <c r="E32" s="3" t="s">
        <v>13</v>
      </c>
      <c r="F32" s="3">
        <v>151</v>
      </c>
      <c r="G32" s="3">
        <v>3.36</v>
      </c>
      <c r="H32" s="3">
        <v>29</v>
      </c>
      <c r="I32" s="3">
        <v>1.546</v>
      </c>
      <c r="J32" s="3">
        <v>0</v>
      </c>
      <c r="K32" s="6">
        <v>3</v>
      </c>
      <c r="L32" s="6">
        <v>0.36</v>
      </c>
      <c r="M32" s="11">
        <f t="shared" si="0"/>
        <v>198.51228322886305</v>
      </c>
      <c r="N32" s="11">
        <f t="shared" si="5"/>
        <v>428.4</v>
      </c>
      <c r="O32" s="11">
        <f t="shared" si="2"/>
        <v>16.8</v>
      </c>
      <c r="P32" s="11">
        <f t="shared" si="3"/>
        <v>643.71228322886304</v>
      </c>
      <c r="S32" s="8">
        <v>59.081036675256861</v>
      </c>
    </row>
    <row r="33" spans="1:19" ht="78.75" customHeight="1" x14ac:dyDescent="0.2">
      <c r="A33" s="2"/>
      <c r="B33" s="3" t="s">
        <v>10</v>
      </c>
      <c r="C33" s="3" t="s">
        <v>19</v>
      </c>
      <c r="D33" s="3" t="s">
        <v>12</v>
      </c>
      <c r="E33" s="3" t="s">
        <v>20</v>
      </c>
      <c r="F33" s="3">
        <v>177</v>
      </c>
      <c r="G33" s="3">
        <v>2.17</v>
      </c>
      <c r="H33" s="3">
        <v>17</v>
      </c>
      <c r="I33" s="3">
        <v>1.5609999999999999</v>
      </c>
      <c r="J33" s="3">
        <v>0</v>
      </c>
      <c r="K33" s="6">
        <v>1.5</v>
      </c>
      <c r="M33" s="11">
        <f t="shared" si="0"/>
        <v>128.20584958530739</v>
      </c>
      <c r="N33" s="11">
        <f t="shared" si="5"/>
        <v>202.5</v>
      </c>
      <c r="O33" s="11">
        <f t="shared" si="2"/>
        <v>10.85</v>
      </c>
      <c r="P33" s="11">
        <f t="shared" si="3"/>
        <v>341.55584958530744</v>
      </c>
      <c r="S33" s="8">
        <v>59.081036675256861</v>
      </c>
    </row>
    <row r="34" spans="1:19" ht="78.75" customHeight="1" x14ac:dyDescent="0.2">
      <c r="A34" s="2"/>
      <c r="B34" s="3" t="s">
        <v>47</v>
      </c>
      <c r="C34" s="3" t="s">
        <v>60</v>
      </c>
      <c r="D34" s="3" t="s">
        <v>43</v>
      </c>
      <c r="E34" s="3" t="s">
        <v>53</v>
      </c>
      <c r="F34" s="3">
        <v>177</v>
      </c>
      <c r="G34" s="3">
        <v>2.97</v>
      </c>
      <c r="H34" s="3">
        <v>20</v>
      </c>
      <c r="I34" s="3">
        <v>0.76</v>
      </c>
      <c r="J34" s="3">
        <v>0</v>
      </c>
      <c r="M34" s="11">
        <f t="shared" si="0"/>
        <v>175.47067892551289</v>
      </c>
      <c r="N34" s="11">
        <f t="shared" si="5"/>
        <v>0</v>
      </c>
      <c r="O34" s="11">
        <f t="shared" si="2"/>
        <v>14.850000000000001</v>
      </c>
      <c r="P34" s="11">
        <f t="shared" si="3"/>
        <v>190.32067892551288</v>
      </c>
      <c r="S34" s="8">
        <v>59.081036675256861</v>
      </c>
    </row>
    <row r="35" spans="1:19" ht="78.75" customHeight="1" x14ac:dyDescent="0.2">
      <c r="A35" s="2"/>
      <c r="B35" s="3" t="s">
        <v>47</v>
      </c>
      <c r="C35" s="3" t="s">
        <v>48</v>
      </c>
      <c r="D35" s="3" t="s">
        <v>12</v>
      </c>
      <c r="E35" s="3"/>
      <c r="F35" s="3">
        <v>216</v>
      </c>
      <c r="G35" s="3">
        <v>3.1760000000000002</v>
      </c>
      <c r="H35" s="3">
        <v>1</v>
      </c>
      <c r="I35" s="3">
        <v>3</v>
      </c>
      <c r="J35" s="3">
        <v>0</v>
      </c>
      <c r="K35" s="6">
        <v>1</v>
      </c>
      <c r="M35" s="11">
        <f t="shared" si="0"/>
        <v>187.64137248061581</v>
      </c>
      <c r="N35" s="11">
        <f t="shared" si="5"/>
        <v>135</v>
      </c>
      <c r="O35" s="11">
        <f t="shared" si="2"/>
        <v>15.88</v>
      </c>
      <c r="P35" s="11">
        <f t="shared" si="3"/>
        <v>338.52137248061581</v>
      </c>
      <c r="S35" s="8">
        <v>59.081036675256861</v>
      </c>
    </row>
    <row r="36" spans="1:19" ht="78.75" customHeight="1" x14ac:dyDescent="0.2">
      <c r="A36" s="2"/>
      <c r="B36" s="3" t="s">
        <v>47</v>
      </c>
      <c r="C36" s="3" t="s">
        <v>54</v>
      </c>
      <c r="D36" s="3" t="s">
        <v>12</v>
      </c>
      <c r="E36" s="3"/>
      <c r="F36" s="3">
        <v>326</v>
      </c>
      <c r="G36" s="3">
        <v>3.7</v>
      </c>
      <c r="H36" s="3">
        <v>1</v>
      </c>
      <c r="I36" s="3">
        <v>3</v>
      </c>
      <c r="J36" s="3">
        <v>0</v>
      </c>
      <c r="K36" s="6">
        <v>1</v>
      </c>
      <c r="M36" s="11">
        <f t="shared" si="0"/>
        <v>218.59983569845039</v>
      </c>
      <c r="N36" s="11">
        <f t="shared" si="5"/>
        <v>135</v>
      </c>
      <c r="O36" s="11">
        <f t="shared" si="2"/>
        <v>18.5</v>
      </c>
      <c r="P36" s="11">
        <f t="shared" si="3"/>
        <v>372.09983569845042</v>
      </c>
      <c r="S36" s="8">
        <v>59.081036675256861</v>
      </c>
    </row>
    <row r="37" spans="1:19" ht="78.75" customHeight="1" x14ac:dyDescent="0.2">
      <c r="A37" s="2"/>
      <c r="B37" s="3" t="s">
        <v>47</v>
      </c>
      <c r="C37" s="3" t="s">
        <v>55</v>
      </c>
      <c r="D37" s="3" t="s">
        <v>12</v>
      </c>
      <c r="E37" s="3"/>
      <c r="F37" s="3">
        <v>326</v>
      </c>
      <c r="G37" s="3">
        <v>3.5</v>
      </c>
      <c r="H37" s="3">
        <v>1</v>
      </c>
      <c r="I37" s="3">
        <v>3</v>
      </c>
      <c r="J37" s="3">
        <v>0</v>
      </c>
      <c r="K37" s="6">
        <v>1</v>
      </c>
      <c r="M37" s="11">
        <f t="shared" si="0"/>
        <v>206.783628363399</v>
      </c>
      <c r="N37" s="11">
        <f t="shared" si="5"/>
        <v>135</v>
      </c>
      <c r="O37" s="11">
        <f t="shared" si="2"/>
        <v>17.5</v>
      </c>
      <c r="P37" s="11">
        <f t="shared" si="3"/>
        <v>359.28362836339898</v>
      </c>
      <c r="S37" s="8">
        <v>59.081036675256861</v>
      </c>
    </row>
    <row r="38" spans="1:19" ht="78.75" customHeight="1" x14ac:dyDescent="0.2">
      <c r="A38" s="2"/>
      <c r="B38" s="3" t="s">
        <v>47</v>
      </c>
      <c r="C38" s="3" t="s">
        <v>56</v>
      </c>
      <c r="D38" s="3" t="s">
        <v>12</v>
      </c>
      <c r="E38" s="3"/>
      <c r="F38" s="3">
        <v>326</v>
      </c>
      <c r="G38" s="3">
        <v>3.6</v>
      </c>
      <c r="H38" s="3">
        <v>1</v>
      </c>
      <c r="I38" s="3">
        <v>3</v>
      </c>
      <c r="J38" s="3">
        <v>0</v>
      </c>
      <c r="K38" s="6">
        <v>1</v>
      </c>
      <c r="M38" s="11">
        <f t="shared" si="0"/>
        <v>212.6917320309247</v>
      </c>
      <c r="N38" s="11">
        <f t="shared" si="5"/>
        <v>135</v>
      </c>
      <c r="O38" s="11">
        <f t="shared" si="2"/>
        <v>18</v>
      </c>
      <c r="P38" s="11">
        <f t="shared" si="3"/>
        <v>365.6917320309247</v>
      </c>
      <c r="S38" s="8">
        <v>59.081036675256861</v>
      </c>
    </row>
    <row r="39" spans="1:19" ht="78.75" customHeight="1" x14ac:dyDescent="0.2">
      <c r="A39" s="2"/>
      <c r="B39" s="3" t="s">
        <v>42</v>
      </c>
      <c r="C39" s="3" t="s">
        <v>51</v>
      </c>
      <c r="D39" s="3" t="s">
        <v>12</v>
      </c>
      <c r="E39" s="3"/>
      <c r="F39" s="3">
        <v>550</v>
      </c>
      <c r="G39" s="3">
        <v>3.5</v>
      </c>
      <c r="H39" s="3">
        <v>15</v>
      </c>
      <c r="I39" s="3">
        <v>1.25</v>
      </c>
      <c r="J39" s="3">
        <v>0</v>
      </c>
      <c r="K39" s="6">
        <v>1</v>
      </c>
      <c r="L39" s="6">
        <v>0.25</v>
      </c>
      <c r="M39" s="11">
        <f t="shared" si="0"/>
        <v>206.783628363399</v>
      </c>
      <c r="N39" s="11">
        <f t="shared" si="5"/>
        <v>151.25</v>
      </c>
      <c r="O39" s="11">
        <f t="shared" si="2"/>
        <v>17.5</v>
      </c>
      <c r="P39" s="11">
        <f t="shared" si="3"/>
        <v>375.53362836339898</v>
      </c>
      <c r="S39" s="8">
        <v>59.081036675256861</v>
      </c>
    </row>
    <row r="40" spans="1:19" ht="78.75" customHeight="1" x14ac:dyDescent="0.2">
      <c r="A40" s="2"/>
      <c r="B40" s="3" t="s">
        <v>47</v>
      </c>
      <c r="C40" s="3" t="s">
        <v>50</v>
      </c>
      <c r="D40" s="3" t="s">
        <v>12</v>
      </c>
      <c r="E40" s="3"/>
      <c r="F40" s="3">
        <v>1125</v>
      </c>
      <c r="G40" s="3">
        <v>3.0720000000000001</v>
      </c>
      <c r="H40" s="3">
        <v>1</v>
      </c>
      <c r="I40" s="3">
        <v>3.5</v>
      </c>
      <c r="J40" s="3">
        <v>0</v>
      </c>
      <c r="K40" s="6">
        <v>3</v>
      </c>
      <c r="L40" s="6">
        <v>7.0000000000000007E-2</v>
      </c>
      <c r="M40" s="11">
        <f t="shared" si="0"/>
        <v>181.49694466638908</v>
      </c>
      <c r="N40" s="11">
        <f t="shared" si="5"/>
        <v>409.55</v>
      </c>
      <c r="O40" s="11">
        <f t="shared" si="2"/>
        <v>15.36</v>
      </c>
      <c r="P40" s="11">
        <f t="shared" si="3"/>
        <v>606.40694466638911</v>
      </c>
      <c r="S40" s="8">
        <v>59.081036675256861</v>
      </c>
    </row>
    <row r="41" spans="1:19" ht="78.75" customHeight="1" x14ac:dyDescent="0.2">
      <c r="A41" s="2"/>
      <c r="B41" s="3" t="s">
        <v>47</v>
      </c>
      <c r="C41" s="3" t="s">
        <v>61</v>
      </c>
      <c r="D41" s="3" t="s">
        <v>12</v>
      </c>
      <c r="E41" s="3" t="s">
        <v>62</v>
      </c>
      <c r="F41" s="3">
        <v>1251</v>
      </c>
      <c r="G41" s="3">
        <v>2.65</v>
      </c>
      <c r="H41" s="3">
        <v>1</v>
      </c>
      <c r="I41" s="3">
        <v>2.5</v>
      </c>
      <c r="J41" s="3">
        <v>0</v>
      </c>
      <c r="K41" s="6">
        <v>2.5</v>
      </c>
      <c r="L41" s="6">
        <v>0.15</v>
      </c>
      <c r="M41" s="11">
        <f t="shared" si="0"/>
        <v>156.56474718943068</v>
      </c>
      <c r="N41" s="11">
        <f t="shared" si="5"/>
        <v>347.25</v>
      </c>
      <c r="O41" s="11">
        <f t="shared" si="2"/>
        <v>13.25</v>
      </c>
      <c r="P41" s="11">
        <f t="shared" si="3"/>
        <v>517.0647471894307</v>
      </c>
      <c r="S41" s="8">
        <v>59.081036675256861</v>
      </c>
    </row>
    <row r="43" spans="1:19" x14ac:dyDescent="0.2">
      <c r="A43" s="12"/>
      <c r="B43" s="12"/>
      <c r="C43" s="12"/>
    </row>
  </sheetData>
  <autoFilter ref="A1:J41">
    <sortState ref="A2:J41">
      <sortCondition ref="F1:F41"/>
    </sortState>
  </autoFilter>
  <mergeCells count="1">
    <mergeCell ref="A43:C43"/>
  </mergeCells>
  <printOptions horizontalCentered="1"/>
  <pageMargins left="0.25" right="0" top="0.25" bottom="0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Graphic</cp:lastModifiedBy>
  <dcterms:created xsi:type="dcterms:W3CDTF">2025-02-20T08:35:41Z</dcterms:created>
  <dcterms:modified xsi:type="dcterms:W3CDTF">2025-02-28T05:42:11Z</dcterms:modified>
</cp:coreProperties>
</file>